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iriksson\Desktop\"/>
    </mc:Choice>
  </mc:AlternateContent>
  <xr:revisionPtr revIDLastSave="0" documentId="13_ncr:1_{1C148AEE-3C8C-4D31-90DA-06C99CB4878F}" xr6:coauthVersionLast="47" xr6:coauthVersionMax="47" xr10:uidLastSave="{00000000-0000-0000-0000-000000000000}"/>
  <bookViews>
    <workbookView xWindow="-110" yWindow="-110" windowWidth="19420" windowHeight="11020" activeTab="1" xr2:uid="{00000000-000D-0000-FFFF-FFFF00000000}"/>
  </bookViews>
  <sheets>
    <sheet name="r is targeted" sheetId="1" r:id="rId1"/>
    <sheet name="Ms is targeted" sheetId="2" r:id="rId2"/>
  </sheets>
  <definedNames>
    <definedName name="_xlnm.Print_Area" localSheetId="1">'Ms is targeted'!$A$1:$J$28</definedName>
    <definedName name="_xlnm.Print_Area" localSheetId="0">'r is targeted'!$A$1:$I$34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I12" i="2" s="1"/>
  <c r="F23" i="2"/>
  <c r="C24" i="2"/>
  <c r="F24" i="2"/>
  <c r="C23" i="1"/>
  <c r="I15" i="1" s="1"/>
  <c r="F23" i="1"/>
  <c r="C24" i="1"/>
  <c r="C28" i="1"/>
  <c r="J11" i="2" l="1"/>
  <c r="I12" i="1"/>
  <c r="J17" i="2"/>
  <c r="J14" i="2"/>
  <c r="J13" i="2"/>
  <c r="I13" i="2"/>
  <c r="I14" i="2"/>
  <c r="I11" i="2"/>
  <c r="I20" i="1"/>
  <c r="I14" i="1"/>
  <c r="J20" i="2"/>
  <c r="I17" i="2"/>
  <c r="I27" i="1"/>
  <c r="J16" i="2"/>
  <c r="I26" i="1"/>
  <c r="I16" i="2"/>
  <c r="I25" i="1"/>
  <c r="I22" i="1"/>
  <c r="I16" i="1"/>
  <c r="J21" i="2"/>
  <c r="J18" i="2"/>
  <c r="J15" i="2"/>
  <c r="J12" i="2"/>
  <c r="B28" i="1"/>
  <c r="I23" i="1"/>
  <c r="I19" i="1"/>
  <c r="I13" i="1"/>
  <c r="I20" i="2"/>
  <c r="I18" i="1"/>
  <c r="J19" i="2"/>
  <c r="I17" i="1"/>
  <c r="I11" i="1"/>
  <c r="I19" i="2"/>
  <c r="I28" i="1"/>
  <c r="I24" i="1"/>
  <c r="I21" i="1"/>
  <c r="B28" i="2"/>
  <c r="F29" i="2" s="1"/>
  <c r="I21" i="2"/>
  <c r="I18" i="2"/>
  <c r="I15" i="2"/>
  <c r="C28" i="2" l="1"/>
  <c r="F28" i="2" s="1"/>
  <c r="C33" i="1"/>
  <c r="C31" i="1"/>
  <c r="C32" i="1"/>
  <c r="F27" i="2" l="1"/>
  <c r="F30" i="2"/>
  <c r="C34" i="1"/>
</calcChain>
</file>

<file path=xl/sharedStrings.xml><?xml version="1.0" encoding="utf-8"?>
<sst xmlns="http://schemas.openxmlformats.org/spreadsheetml/2006/main" count="84" uniqueCount="53">
  <si>
    <t>IS LM MODEL: Closed Economy</t>
  </si>
  <si>
    <t>Numbers in red imply they are negative in the computations.</t>
  </si>
  <si>
    <t>CONSUMPTION</t>
  </si>
  <si>
    <t>MONEY SUPPLY</t>
  </si>
  <si>
    <t>C0</t>
  </si>
  <si>
    <t>Target Rate</t>
  </si>
  <si>
    <t>Cy</t>
  </si>
  <si>
    <t>Cr (negative)</t>
  </si>
  <si>
    <t>INVESTMENT</t>
  </si>
  <si>
    <t>Y* in output</t>
  </si>
  <si>
    <t>I0</t>
  </si>
  <si>
    <t>r</t>
  </si>
  <si>
    <t>market</t>
  </si>
  <si>
    <t>Ir (negative)</t>
  </si>
  <si>
    <t>Iy</t>
  </si>
  <si>
    <t>TAXES</t>
  </si>
  <si>
    <t>To</t>
  </si>
  <si>
    <t xml:space="preserve">t </t>
  </si>
  <si>
    <t>GOVERNMENT EXPENDITURE</t>
  </si>
  <si>
    <t>G0</t>
  </si>
  <si>
    <t>g (negative)</t>
  </si>
  <si>
    <t>IS CURVE: r = a - BY</t>
  </si>
  <si>
    <t>LM CURVE:  r = a + BY</t>
  </si>
  <si>
    <t>alpha IS</t>
  </si>
  <si>
    <t>alpha LM</t>
  </si>
  <si>
    <t>Beta IS</t>
  </si>
  <si>
    <t>Beta LM</t>
  </si>
  <si>
    <t>Y*</t>
  </si>
  <si>
    <t>r*</t>
  </si>
  <si>
    <t>Given Y* and r*</t>
  </si>
  <si>
    <t>Consumption</t>
  </si>
  <si>
    <t>Investment</t>
  </si>
  <si>
    <t>G.  Expenditure</t>
  </si>
  <si>
    <t>Sum</t>
  </si>
  <si>
    <t xml:space="preserve">M </t>
  </si>
  <si>
    <t>PRICE LEVEL</t>
  </si>
  <si>
    <t xml:space="preserve">P </t>
  </si>
  <si>
    <t>MONEY DEMAND</t>
  </si>
  <si>
    <t>Y* in money</t>
  </si>
  <si>
    <t>L0</t>
  </si>
  <si>
    <t>Lr (negative)</t>
  </si>
  <si>
    <t>Ly</t>
  </si>
  <si>
    <t>IS curve</t>
  </si>
  <si>
    <t>LM curve</t>
  </si>
  <si>
    <t>EQUILIBRIUM</t>
  </si>
  <si>
    <t>Total spending=</t>
  </si>
  <si>
    <t>Consumption =</t>
  </si>
  <si>
    <t>Investment =</t>
  </si>
  <si>
    <t>G. spending =</t>
  </si>
  <si>
    <t>==&gt;</t>
  </si>
  <si>
    <t xml:space="preserve">At Equilibrium Y and r  </t>
  </si>
  <si>
    <t>Deviation from Full Employment (Yfe = 1000)</t>
  </si>
  <si>
    <t>##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</si>
</sst>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9" x14ac:knownFonts="1">
    <font>
      <sz val="10"/>
      <name val="Arial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u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2" fontId="0" fillId="0" borderId="6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/>
    <xf numFmtId="0" fontId="0" fillId="0" borderId="8" xfId="0" applyBorder="1"/>
    <xf numFmtId="0" fontId="0" fillId="0" borderId="0" xfId="0" applyAlignment="1">
      <alignment horizontal="right"/>
    </xf>
    <xf numFmtId="0" fontId="2" fillId="0" borderId="7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164" fontId="5" fillId="0" borderId="1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2" fillId="0" borderId="1" xfId="0" applyFont="1" applyBorder="1"/>
    <xf numFmtId="0" fontId="6" fillId="0" borderId="0" xfId="0" applyFont="1" applyAlignment="1">
      <alignment horizontal="center"/>
    </xf>
    <xf numFmtId="0" fontId="2" fillId="0" borderId="4" xfId="0" applyFont="1" applyBorder="1"/>
    <xf numFmtId="0" fontId="4" fillId="0" borderId="3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164" fontId="0" fillId="0" borderId="6" xfId="0" applyNumberFormat="1" applyBorder="1" applyAlignment="1">
      <alignment horizontal="right" indent="2"/>
    </xf>
    <xf numFmtId="164" fontId="0" fillId="0" borderId="5" xfId="0" applyNumberFormat="1" applyBorder="1" applyAlignment="1">
      <alignment horizontal="right" indent="2"/>
    </xf>
    <xf numFmtId="164" fontId="2" fillId="0" borderId="5" xfId="0" applyNumberFormat="1" applyFont="1" applyBorder="1" applyAlignment="1">
      <alignment horizontal="right" indent="2"/>
    </xf>
    <xf numFmtId="0" fontId="7" fillId="0" borderId="0" xfId="0" applyFont="1"/>
    <xf numFmtId="0" fontId="0" fillId="0" borderId="7" xfId="0" applyBorder="1"/>
    <xf numFmtId="0" fontId="2" fillId="0" borderId="0" xfId="0" quotePrefix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'r is targeted'!$I$11:$I$28</c:f>
              <c:numCache>
                <c:formatCode>General</c:formatCode>
                <c:ptCount val="18"/>
                <c:pt idx="0">
                  <c:v>1200</c:v>
                </c:pt>
                <c:pt idx="1">
                  <c:v>1160</c:v>
                </c:pt>
                <c:pt idx="2">
                  <c:v>1120</c:v>
                </c:pt>
                <c:pt idx="3">
                  <c:v>1080</c:v>
                </c:pt>
                <c:pt idx="4">
                  <c:v>1040</c:v>
                </c:pt>
                <c:pt idx="5">
                  <c:v>1000</c:v>
                </c:pt>
                <c:pt idx="6">
                  <c:v>960</c:v>
                </c:pt>
                <c:pt idx="7">
                  <c:v>920</c:v>
                </c:pt>
                <c:pt idx="8">
                  <c:v>880</c:v>
                </c:pt>
                <c:pt idx="9">
                  <c:v>840</c:v>
                </c:pt>
                <c:pt idx="10">
                  <c:v>800</c:v>
                </c:pt>
                <c:pt idx="11">
                  <c:v>760</c:v>
                </c:pt>
                <c:pt idx="12">
                  <c:v>720</c:v>
                </c:pt>
                <c:pt idx="13">
                  <c:v>680</c:v>
                </c:pt>
                <c:pt idx="14">
                  <c:v>640</c:v>
                </c:pt>
                <c:pt idx="15">
                  <c:v>600</c:v>
                </c:pt>
                <c:pt idx="16">
                  <c:v>560</c:v>
                </c:pt>
                <c:pt idx="17">
                  <c:v>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B-4117-AE7E-EE509FDCD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8287568"/>
        <c:axId val="948288048"/>
      </c:lineChart>
      <c:catAx>
        <c:axId val="94828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288048"/>
        <c:crosses val="autoZero"/>
        <c:auto val="1"/>
        <c:lblAlgn val="ctr"/>
        <c:lblOffset val="100"/>
        <c:noMultiLvlLbl val="0"/>
      </c:catAx>
      <c:valAx>
        <c:axId val="94828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28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69678200669952E-2"/>
          <c:y val="4.1311707599151204E-2"/>
          <c:w val="0.90876085600472556"/>
          <c:h val="0.84093828969053286"/>
        </c:manualLayout>
      </c:layout>
      <c:scatterChart>
        <c:scatterStyle val="lineMarker"/>
        <c:varyColors val="0"/>
        <c:ser>
          <c:idx val="1"/>
          <c:order val="0"/>
          <c:tx>
            <c:strRef>
              <c:f>'Ms is targeted'!$J$10</c:f>
              <c:strCache>
                <c:ptCount val="1"/>
                <c:pt idx="0">
                  <c:v>LM curve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'Ms is targeted'!$J$11:$J$21</c:f>
              <c:numCache>
                <c:formatCode>General</c:formatCode>
                <c:ptCount val="11"/>
                <c:pt idx="0">
                  <c:v>750</c:v>
                </c:pt>
                <c:pt idx="1">
                  <c:v>800</c:v>
                </c:pt>
                <c:pt idx="2">
                  <c:v>850</c:v>
                </c:pt>
                <c:pt idx="3">
                  <c:v>900</c:v>
                </c:pt>
                <c:pt idx="4">
                  <c:v>950</c:v>
                </c:pt>
                <c:pt idx="5">
                  <c:v>1000</c:v>
                </c:pt>
                <c:pt idx="6">
                  <c:v>1050</c:v>
                </c:pt>
                <c:pt idx="7">
                  <c:v>1100</c:v>
                </c:pt>
                <c:pt idx="8">
                  <c:v>1150</c:v>
                </c:pt>
                <c:pt idx="9">
                  <c:v>1200</c:v>
                </c:pt>
                <c:pt idx="10">
                  <c:v>1250</c:v>
                </c:pt>
              </c:numCache>
            </c:numRef>
          </c:xVal>
          <c:yVal>
            <c:numRef>
              <c:f>'Ms is targeted'!$H$11:$H$21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056C-4574-B122-F58025E4F4A3}"/>
            </c:ext>
          </c:extLst>
        </c:ser>
        <c:ser>
          <c:idx val="0"/>
          <c:order val="1"/>
          <c:tx>
            <c:strRef>
              <c:f>'Ms is targeted'!$I$10</c:f>
              <c:strCache>
                <c:ptCount val="1"/>
                <c:pt idx="0">
                  <c:v>IS curve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is targeted'!$I$11:$I$21</c:f>
              <c:numCache>
                <c:formatCode>General</c:formatCode>
                <c:ptCount val="11"/>
                <c:pt idx="0">
                  <c:v>1200</c:v>
                </c:pt>
                <c:pt idx="1">
                  <c:v>1160</c:v>
                </c:pt>
                <c:pt idx="2">
                  <c:v>1120</c:v>
                </c:pt>
                <c:pt idx="3">
                  <c:v>1080</c:v>
                </c:pt>
                <c:pt idx="4">
                  <c:v>1040</c:v>
                </c:pt>
                <c:pt idx="5">
                  <c:v>1000</c:v>
                </c:pt>
                <c:pt idx="6">
                  <c:v>960</c:v>
                </c:pt>
                <c:pt idx="7">
                  <c:v>920</c:v>
                </c:pt>
                <c:pt idx="8">
                  <c:v>880</c:v>
                </c:pt>
                <c:pt idx="9">
                  <c:v>840</c:v>
                </c:pt>
                <c:pt idx="10">
                  <c:v>800</c:v>
                </c:pt>
              </c:numCache>
            </c:numRef>
          </c:xVal>
          <c:yVal>
            <c:numRef>
              <c:f>'Ms is targeted'!$H$11:$H$21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6C-4574-B122-F58025E4F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095152"/>
        <c:axId val="535093488"/>
      </c:scatterChart>
      <c:valAx>
        <c:axId val="535095152"/>
        <c:scaling>
          <c:orientation val="minMax"/>
          <c:max val="16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093488"/>
        <c:crosses val="autoZero"/>
        <c:crossBetween val="midCat"/>
        <c:majorUnit val="100"/>
      </c:valAx>
      <c:valAx>
        <c:axId val="53509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0951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6061673186209114E-2"/>
          <c:y val="7.2937309704410688E-2"/>
          <c:w val="0.20592944885479558"/>
          <c:h val="0.250604984994501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673100</xdr:colOff>
      <xdr:row>3</xdr:row>
      <xdr:rowOff>41275</xdr:rowOff>
    </xdr:from>
    <xdr:to>
      <xdr:col>15</xdr:col>
      <xdr:colOff>428624</xdr:colOff>
      <xdr:row>20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50DA8F-C09E-B665-CA04-F5435B08C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678180</xdr:colOff>
      <xdr:row>0</xdr:row>
      <xdr:rowOff>0</xdr:rowOff>
    </xdr:from>
    <xdr:to>
      <xdr:col>17</xdr:col>
      <xdr:colOff>548640</xdr:colOff>
      <xdr:row>20</xdr:row>
      <xdr:rowOff>68581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35936BA-8110-FCC8-163E-E61BA2AEE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opLeftCell="A6" zoomScaleNormal="100" workbookViewId="0">
      <selection activeCell="R12" sqref="R12"/>
    </sheetView>
  </sheetViews>
  <sheetFormatPr defaultRowHeight="12.5" x14ac:dyDescent="0.25"/>
  <cols>
    <col min="2" max="2" width="15.6328125" customWidth="1"/>
    <col min="5" max="5" width="12.90625" customWidth="1"/>
    <col min="9" max="9" width="11.6328125" customWidth="1"/>
  </cols>
  <sheetData>
    <row r="1" spans="1:10" ht="13" x14ac:dyDescent="0.3">
      <c r="A1" s="6" t="s">
        <v>0</v>
      </c>
    </row>
    <row r="2" spans="1:10" x14ac:dyDescent="0.25">
      <c r="A2" t="s">
        <v>1</v>
      </c>
    </row>
    <row r="4" spans="1:10" ht="13" x14ac:dyDescent="0.3">
      <c r="B4" s="6" t="s">
        <v>2</v>
      </c>
      <c r="C4" s="1"/>
      <c r="E4" s="6" t="s">
        <v>3</v>
      </c>
    </row>
    <row r="5" spans="1:10" ht="15.5" x14ac:dyDescent="0.35">
      <c r="B5" t="s">
        <v>4</v>
      </c>
      <c r="C5" s="1">
        <v>50</v>
      </c>
      <c r="E5" s="17" t="s">
        <v>5</v>
      </c>
      <c r="F5" s="23">
        <v>5</v>
      </c>
    </row>
    <row r="6" spans="1:10" ht="13" x14ac:dyDescent="0.3">
      <c r="B6" t="s">
        <v>6</v>
      </c>
      <c r="C6" s="1">
        <v>0.75</v>
      </c>
      <c r="E6" s="6"/>
      <c r="F6" s="1"/>
    </row>
    <row r="7" spans="1:10" x14ac:dyDescent="0.25">
      <c r="B7" s="7" t="s">
        <v>7</v>
      </c>
      <c r="C7" s="5">
        <v>0</v>
      </c>
      <c r="F7" s="1"/>
    </row>
    <row r="8" spans="1:10" x14ac:dyDescent="0.25">
      <c r="C8" s="1"/>
      <c r="F8" s="1"/>
    </row>
    <row r="9" spans="1:10" ht="13" x14ac:dyDescent="0.3">
      <c r="B9" s="6" t="s">
        <v>8</v>
      </c>
      <c r="C9" s="1"/>
      <c r="E9" s="6"/>
      <c r="F9" s="1"/>
      <c r="H9" s="1"/>
      <c r="I9" s="1" t="s">
        <v>9</v>
      </c>
      <c r="J9" s="1"/>
    </row>
    <row r="10" spans="1:10" ht="13" thickBot="1" x14ac:dyDescent="0.3">
      <c r="B10" t="s">
        <v>10</v>
      </c>
      <c r="C10" s="1">
        <v>150</v>
      </c>
      <c r="F10" s="1"/>
      <c r="H10" s="10" t="s">
        <v>11</v>
      </c>
      <c r="I10" s="10" t="s">
        <v>12</v>
      </c>
      <c r="J10" s="10"/>
    </row>
    <row r="11" spans="1:10" x14ac:dyDescent="0.25">
      <c r="B11" t="s">
        <v>13</v>
      </c>
      <c r="C11" s="5">
        <v>10</v>
      </c>
      <c r="E11" s="7"/>
      <c r="F11" s="5"/>
      <c r="H11" s="1">
        <v>0</v>
      </c>
      <c r="I11" s="1">
        <f>+($C$23-H11)/$C$24</f>
        <v>1200</v>
      </c>
      <c r="J11" s="1">
        <v>0</v>
      </c>
    </row>
    <row r="12" spans="1:10" x14ac:dyDescent="0.25">
      <c r="B12" t="s">
        <v>14</v>
      </c>
      <c r="C12" s="1">
        <v>0</v>
      </c>
      <c r="F12" s="1"/>
      <c r="H12" s="1">
        <v>1</v>
      </c>
      <c r="I12" s="1">
        <f t="shared" ref="I12:I28" si="0">+($C$23-H12)/$C$24</f>
        <v>1160</v>
      </c>
      <c r="J12" s="1">
        <v>1</v>
      </c>
    </row>
    <row r="13" spans="1:10" x14ac:dyDescent="0.25">
      <c r="C13" s="1"/>
      <c r="H13" s="1">
        <v>2</v>
      </c>
      <c r="I13" s="1">
        <f t="shared" si="0"/>
        <v>1120</v>
      </c>
      <c r="J13" s="1">
        <v>2</v>
      </c>
    </row>
    <row r="14" spans="1:10" ht="13" x14ac:dyDescent="0.3">
      <c r="B14" s="6" t="s">
        <v>15</v>
      </c>
      <c r="C14" s="1"/>
      <c r="H14" s="1">
        <v>3</v>
      </c>
      <c r="I14" s="1">
        <f t="shared" si="0"/>
        <v>1080</v>
      </c>
      <c r="J14" s="1">
        <v>3</v>
      </c>
    </row>
    <row r="15" spans="1:10" x14ac:dyDescent="0.25">
      <c r="B15" t="s">
        <v>16</v>
      </c>
      <c r="C15" s="1">
        <v>200</v>
      </c>
      <c r="H15" s="1">
        <v>4</v>
      </c>
      <c r="I15" s="1">
        <f t="shared" si="0"/>
        <v>1040</v>
      </c>
      <c r="J15" s="1">
        <v>4</v>
      </c>
    </row>
    <row r="16" spans="1:10" x14ac:dyDescent="0.25">
      <c r="B16" t="s">
        <v>17</v>
      </c>
      <c r="C16" s="1">
        <v>0</v>
      </c>
      <c r="H16" s="1">
        <v>5</v>
      </c>
      <c r="I16" s="1">
        <f t="shared" si="0"/>
        <v>1000</v>
      </c>
      <c r="J16" s="1">
        <v>5</v>
      </c>
    </row>
    <row r="17" spans="2:10" x14ac:dyDescent="0.25">
      <c r="C17" s="1"/>
      <c r="H17" s="1">
        <v>6</v>
      </c>
      <c r="I17" s="1">
        <f t="shared" si="0"/>
        <v>960</v>
      </c>
      <c r="J17" s="1">
        <v>6</v>
      </c>
    </row>
    <row r="18" spans="2:10" ht="13" x14ac:dyDescent="0.3">
      <c r="B18" s="6" t="s">
        <v>18</v>
      </c>
      <c r="C18" s="1"/>
      <c r="H18" s="1">
        <v>7</v>
      </c>
      <c r="I18" s="1">
        <f t="shared" si="0"/>
        <v>920</v>
      </c>
      <c r="J18" s="1">
        <v>7</v>
      </c>
    </row>
    <row r="19" spans="2:10" x14ac:dyDescent="0.25">
      <c r="B19" t="s">
        <v>19</v>
      </c>
      <c r="C19" s="1">
        <v>250</v>
      </c>
      <c r="H19" s="1">
        <v>8</v>
      </c>
      <c r="I19" s="1">
        <f t="shared" si="0"/>
        <v>880</v>
      </c>
      <c r="J19" s="1">
        <v>8</v>
      </c>
    </row>
    <row r="20" spans="2:10" x14ac:dyDescent="0.25">
      <c r="B20" s="7" t="s">
        <v>20</v>
      </c>
      <c r="C20" s="5">
        <v>0</v>
      </c>
      <c r="H20" s="1">
        <v>9</v>
      </c>
      <c r="I20" s="1">
        <f t="shared" si="0"/>
        <v>840</v>
      </c>
      <c r="J20" s="1">
        <v>9</v>
      </c>
    </row>
    <row r="21" spans="2:10" ht="13" thickBot="1" x14ac:dyDescent="0.3">
      <c r="H21" s="1">
        <v>10</v>
      </c>
      <c r="I21" s="1">
        <f t="shared" si="0"/>
        <v>800</v>
      </c>
      <c r="J21" s="1">
        <v>10</v>
      </c>
    </row>
    <row r="22" spans="2:10" ht="13" x14ac:dyDescent="0.3">
      <c r="B22" s="22" t="s">
        <v>21</v>
      </c>
      <c r="C22" s="2"/>
      <c r="E22" s="22" t="s">
        <v>22</v>
      </c>
      <c r="F22" s="2"/>
      <c r="H22" s="1">
        <v>11</v>
      </c>
      <c r="I22" s="1">
        <f t="shared" si="0"/>
        <v>760</v>
      </c>
      <c r="J22" s="1">
        <v>11</v>
      </c>
    </row>
    <row r="23" spans="2:10" x14ac:dyDescent="0.25">
      <c r="B23" s="3" t="s">
        <v>23</v>
      </c>
      <c r="C23" s="8">
        <f>+(1/(C7+C11)) * (C5-C6*C15+C10+C19)</f>
        <v>30</v>
      </c>
      <c r="E23" s="3" t="s">
        <v>24</v>
      </c>
      <c r="F23" s="8">
        <f>+F5</f>
        <v>5</v>
      </c>
      <c r="H23" s="1">
        <v>12</v>
      </c>
      <c r="I23" s="1">
        <f t="shared" si="0"/>
        <v>720</v>
      </c>
      <c r="J23" s="1">
        <v>12</v>
      </c>
    </row>
    <row r="24" spans="2:10" ht="13" thickBot="1" x14ac:dyDescent="0.3">
      <c r="B24" s="4" t="s">
        <v>25</v>
      </c>
      <c r="C24" s="9">
        <f>+  (1/(C7+C11)) * (1-C6*(1-C16) - C12 + C20)</f>
        <v>2.5000000000000001E-2</v>
      </c>
      <c r="E24" s="4" t="s">
        <v>26</v>
      </c>
      <c r="F24" s="9">
        <v>0</v>
      </c>
      <c r="H24" s="1">
        <v>13</v>
      </c>
      <c r="I24" s="1">
        <f t="shared" si="0"/>
        <v>680</v>
      </c>
      <c r="J24" s="1">
        <v>13</v>
      </c>
    </row>
    <row r="25" spans="2:10" x14ac:dyDescent="0.25">
      <c r="H25" s="1">
        <v>14</v>
      </c>
      <c r="I25" s="1">
        <f t="shared" si="0"/>
        <v>640</v>
      </c>
      <c r="J25" s="1">
        <v>14</v>
      </c>
    </row>
    <row r="26" spans="2:10" ht="16" thickBot="1" x14ac:dyDescent="0.4">
      <c r="B26" s="16" t="s">
        <v>44</v>
      </c>
      <c r="C26" s="16"/>
      <c r="H26" s="1">
        <v>15</v>
      </c>
      <c r="I26" s="1">
        <f t="shared" si="0"/>
        <v>600</v>
      </c>
      <c r="J26" s="1">
        <v>15</v>
      </c>
    </row>
    <row r="27" spans="2:10" ht="15.5" x14ac:dyDescent="0.35">
      <c r="B27" s="18" t="s">
        <v>27</v>
      </c>
      <c r="C27" s="19" t="s">
        <v>28</v>
      </c>
      <c r="H27" s="1">
        <v>16</v>
      </c>
      <c r="I27" s="1">
        <f t="shared" si="0"/>
        <v>560</v>
      </c>
      <c r="J27" s="1">
        <v>16</v>
      </c>
    </row>
    <row r="28" spans="2:10" ht="16" thickBot="1" x14ac:dyDescent="0.4">
      <c r="B28" s="20">
        <f>+(C23-F23)/(C24+F24)</f>
        <v>1000</v>
      </c>
      <c r="C28" s="21">
        <f>+F5</f>
        <v>5</v>
      </c>
      <c r="H28" s="1">
        <v>17</v>
      </c>
      <c r="I28" s="1">
        <f t="shared" si="0"/>
        <v>520</v>
      </c>
      <c r="J28" s="1">
        <v>17</v>
      </c>
    </row>
    <row r="29" spans="2:10" x14ac:dyDescent="0.25">
      <c r="I29" s="1"/>
    </row>
    <row r="30" spans="2:10" x14ac:dyDescent="0.25">
      <c r="B30" s="11" t="s">
        <v>29</v>
      </c>
      <c r="I30" s="1"/>
    </row>
    <row r="31" spans="2:10" x14ac:dyDescent="0.25">
      <c r="B31" t="s">
        <v>30</v>
      </c>
      <c r="C31">
        <f>+C5+ C6*(B28-C15-C16*B28)  -C7*C28</f>
        <v>650</v>
      </c>
      <c r="I31" s="1"/>
    </row>
    <row r="32" spans="2:10" x14ac:dyDescent="0.25">
      <c r="B32" t="s">
        <v>31</v>
      </c>
      <c r="C32">
        <f>+C10-C11*C28+C12*B28</f>
        <v>100</v>
      </c>
      <c r="I32" s="1"/>
    </row>
    <row r="33" spans="2:3" x14ac:dyDescent="0.25">
      <c r="B33" s="12" t="s">
        <v>32</v>
      </c>
      <c r="C33" s="12">
        <f>+C19-C20*B28</f>
        <v>250</v>
      </c>
    </row>
    <row r="34" spans="2:3" x14ac:dyDescent="0.25">
      <c r="B34" s="13" t="s">
        <v>33</v>
      </c>
      <c r="C34">
        <f>SUM(C31:C33)</f>
        <v>1000</v>
      </c>
    </row>
  </sheetData>
  <pageMargins left="0.75" right="0.75" top="1" bottom="1" header="0.5" footer="0.5"/>
  <pageSetup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2"/>
  <sheetViews>
    <sheetView tabSelected="1" zoomScale="85" zoomScaleNormal="85" workbookViewId="0">
      <selection activeCell="C16" sqref="C16"/>
    </sheetView>
  </sheetViews>
  <sheetFormatPr defaultRowHeight="12.5" x14ac:dyDescent="0.25"/>
  <cols>
    <col min="2" max="2" width="11.6328125" customWidth="1"/>
    <col min="4" max="4" width="5.6328125" customWidth="1"/>
    <col min="5" max="5" width="14.26953125" customWidth="1"/>
    <col min="6" max="6" width="11.7265625" customWidth="1"/>
    <col min="7" max="7" width="3.6328125" customWidth="1"/>
    <col min="8" max="8" width="6.453125" customWidth="1"/>
    <col min="9" max="9" width="10.90625" customWidth="1"/>
    <col min="10" max="10" width="10" customWidth="1"/>
  </cols>
  <sheetData>
    <row r="1" spans="1:11" ht="13" x14ac:dyDescent="0.3">
      <c r="A1" s="6" t="s">
        <v>0</v>
      </c>
    </row>
    <row r="2" spans="1:11" x14ac:dyDescent="0.25">
      <c r="A2" t="s">
        <v>1</v>
      </c>
    </row>
    <row r="4" spans="1:11" ht="13" x14ac:dyDescent="0.3">
      <c r="B4" s="6" t="s">
        <v>2</v>
      </c>
      <c r="C4" s="1"/>
      <c r="E4" s="6" t="s">
        <v>3</v>
      </c>
    </row>
    <row r="5" spans="1:11" x14ac:dyDescent="0.25">
      <c r="B5" t="s">
        <v>4</v>
      </c>
      <c r="C5" s="1">
        <v>50</v>
      </c>
      <c r="E5" t="s">
        <v>34</v>
      </c>
      <c r="F5" s="1">
        <v>6000</v>
      </c>
    </row>
    <row r="6" spans="1:11" ht="13" x14ac:dyDescent="0.3">
      <c r="B6" t="s">
        <v>6</v>
      </c>
      <c r="C6" s="1">
        <v>0.75</v>
      </c>
      <c r="E6" s="6" t="s">
        <v>35</v>
      </c>
      <c r="F6" s="1"/>
    </row>
    <row r="7" spans="1:11" x14ac:dyDescent="0.25">
      <c r="B7" s="7" t="s">
        <v>7</v>
      </c>
      <c r="C7" s="5">
        <v>0</v>
      </c>
      <c r="E7" t="s">
        <v>36</v>
      </c>
      <c r="F7" s="1">
        <v>8</v>
      </c>
    </row>
    <row r="8" spans="1:11" x14ac:dyDescent="0.25">
      <c r="C8" s="1"/>
      <c r="F8" s="1"/>
      <c r="I8" s="1" t="s">
        <v>9</v>
      </c>
      <c r="J8" s="1" t="s">
        <v>38</v>
      </c>
    </row>
    <row r="9" spans="1:11" ht="13" x14ac:dyDescent="0.3">
      <c r="B9" s="6" t="s">
        <v>8</v>
      </c>
      <c r="C9" s="1"/>
      <c r="E9" s="6" t="s">
        <v>37</v>
      </c>
      <c r="F9" s="1"/>
      <c r="H9" s="1"/>
      <c r="I9" s="1" t="s">
        <v>12</v>
      </c>
      <c r="J9" s="1" t="s">
        <v>12</v>
      </c>
    </row>
    <row r="10" spans="1:11" ht="13.5" thickBot="1" x14ac:dyDescent="0.35">
      <c r="B10" t="s">
        <v>10</v>
      </c>
      <c r="C10" s="1">
        <v>150</v>
      </c>
      <c r="E10" t="s">
        <v>39</v>
      </c>
      <c r="F10" s="1">
        <v>0</v>
      </c>
      <c r="H10" s="10" t="s">
        <v>11</v>
      </c>
      <c r="I10" s="14" t="s">
        <v>42</v>
      </c>
      <c r="J10" s="14" t="s">
        <v>43</v>
      </c>
      <c r="K10" s="15"/>
    </row>
    <row r="11" spans="1:11" x14ac:dyDescent="0.25">
      <c r="B11" t="s">
        <v>13</v>
      </c>
      <c r="C11" s="5">
        <v>10</v>
      </c>
      <c r="E11" s="7" t="s">
        <v>40</v>
      </c>
      <c r="F11" s="5">
        <v>50</v>
      </c>
      <c r="H11" s="1">
        <v>0</v>
      </c>
      <c r="I11" s="1">
        <f>+($C$23-H11)/$C$24</f>
        <v>1200</v>
      </c>
      <c r="J11" s="1">
        <f>+(H11-$F$23)/$F$24</f>
        <v>750</v>
      </c>
    </row>
    <row r="12" spans="1:11" x14ac:dyDescent="0.25">
      <c r="B12" t="s">
        <v>14</v>
      </c>
      <c r="C12" s="1">
        <v>0</v>
      </c>
      <c r="E12" t="s">
        <v>41</v>
      </c>
      <c r="F12" s="1">
        <v>1</v>
      </c>
      <c r="H12" s="1">
        <v>1</v>
      </c>
      <c r="I12" s="1">
        <f t="shared" ref="I12:I21" si="0">+($C$23-H12)/$C$24</f>
        <v>1160</v>
      </c>
      <c r="J12" s="1">
        <f t="shared" ref="J12:J21" si="1">+(H12-$F$23)/$F$24</f>
        <v>800</v>
      </c>
    </row>
    <row r="13" spans="1:11" x14ac:dyDescent="0.25">
      <c r="C13" s="1"/>
      <c r="H13" s="1">
        <v>2</v>
      </c>
      <c r="I13" s="1">
        <f t="shared" si="0"/>
        <v>1120</v>
      </c>
      <c r="J13" s="1">
        <f t="shared" si="1"/>
        <v>850</v>
      </c>
    </row>
    <row r="14" spans="1:11" ht="13" x14ac:dyDescent="0.3">
      <c r="B14" s="6" t="s">
        <v>15</v>
      </c>
      <c r="C14" s="1"/>
      <c r="H14" s="1">
        <v>3</v>
      </c>
      <c r="I14" s="1">
        <f t="shared" si="0"/>
        <v>1080</v>
      </c>
      <c r="J14" s="1">
        <f t="shared" si="1"/>
        <v>900</v>
      </c>
    </row>
    <row r="15" spans="1:11" x14ac:dyDescent="0.25">
      <c r="B15" t="s">
        <v>16</v>
      </c>
      <c r="C15" s="1">
        <v>200</v>
      </c>
      <c r="H15" s="1">
        <v>4</v>
      </c>
      <c r="I15" s="1">
        <f t="shared" si="0"/>
        <v>1040</v>
      </c>
      <c r="J15" s="1">
        <f t="shared" si="1"/>
        <v>950</v>
      </c>
    </row>
    <row r="16" spans="1:11" x14ac:dyDescent="0.25">
      <c r="B16" t="s">
        <v>17</v>
      </c>
      <c r="C16" s="1">
        <v>0</v>
      </c>
      <c r="H16" s="1">
        <v>5</v>
      </c>
      <c r="I16" s="1">
        <f t="shared" si="0"/>
        <v>1000</v>
      </c>
      <c r="J16" s="1">
        <f t="shared" si="1"/>
        <v>1000</v>
      </c>
    </row>
    <row r="17" spans="2:10" x14ac:dyDescent="0.25">
      <c r="C17" s="1"/>
      <c r="H17" s="1">
        <v>6</v>
      </c>
      <c r="I17" s="1">
        <f t="shared" si="0"/>
        <v>960</v>
      </c>
      <c r="J17" s="1">
        <f t="shared" si="1"/>
        <v>1050</v>
      </c>
    </row>
    <row r="18" spans="2:10" ht="13" x14ac:dyDescent="0.3">
      <c r="B18" s="6" t="s">
        <v>18</v>
      </c>
      <c r="C18" s="1"/>
      <c r="H18" s="1">
        <v>7</v>
      </c>
      <c r="I18" s="1">
        <f t="shared" si="0"/>
        <v>920</v>
      </c>
      <c r="J18" s="1">
        <f t="shared" si="1"/>
        <v>1100</v>
      </c>
    </row>
    <row r="19" spans="2:10" x14ac:dyDescent="0.25">
      <c r="B19" t="s">
        <v>19</v>
      </c>
      <c r="C19" s="1">
        <v>250</v>
      </c>
      <c r="H19" s="1">
        <v>8</v>
      </c>
      <c r="I19" s="1">
        <f t="shared" si="0"/>
        <v>880</v>
      </c>
      <c r="J19" s="1">
        <f t="shared" si="1"/>
        <v>1150</v>
      </c>
    </row>
    <row r="20" spans="2:10" ht="13" x14ac:dyDescent="0.3">
      <c r="B20" s="7" t="s">
        <v>20</v>
      </c>
      <c r="C20" s="5">
        <v>0</v>
      </c>
      <c r="D20" s="6" t="s">
        <v>52</v>
      </c>
      <c r="H20" s="1">
        <v>9</v>
      </c>
      <c r="I20" s="1">
        <f t="shared" si="0"/>
        <v>840</v>
      </c>
      <c r="J20" s="1">
        <f t="shared" si="1"/>
        <v>1200</v>
      </c>
    </row>
    <row r="21" spans="2:10" ht="13" thickBot="1" x14ac:dyDescent="0.3">
      <c r="H21" s="1">
        <v>10</v>
      </c>
      <c r="I21" s="1">
        <f t="shared" si="0"/>
        <v>800</v>
      </c>
      <c r="J21" s="1">
        <f t="shared" si="1"/>
        <v>1250</v>
      </c>
    </row>
    <row r="22" spans="2:10" ht="13" x14ac:dyDescent="0.3">
      <c r="B22" s="22" t="s">
        <v>21</v>
      </c>
      <c r="C22" s="2"/>
      <c r="E22" s="22" t="s">
        <v>22</v>
      </c>
      <c r="F22" s="2"/>
    </row>
    <row r="23" spans="2:10" x14ac:dyDescent="0.25">
      <c r="B23" s="3" t="s">
        <v>23</v>
      </c>
      <c r="C23" s="8">
        <f>+(1/(C7+C11)) * (C5-C6*C15+C10+C19)</f>
        <v>30</v>
      </c>
      <c r="E23" s="3" t="s">
        <v>24</v>
      </c>
      <c r="F23" s="8">
        <f>+(1/F11)*(F10-(F5/F7))</f>
        <v>-15</v>
      </c>
    </row>
    <row r="24" spans="2:10" ht="13" thickBot="1" x14ac:dyDescent="0.3">
      <c r="B24" s="4" t="s">
        <v>25</v>
      </c>
      <c r="C24" s="9">
        <f>+  (1/(C7+C11)) * (1-C6*(1-C16) - C12 + C20)</f>
        <v>2.5000000000000001E-2</v>
      </c>
      <c r="E24" s="4" t="s">
        <v>26</v>
      </c>
      <c r="F24" s="9">
        <f>+(F12/F11)</f>
        <v>0.02</v>
      </c>
    </row>
    <row r="25" spans="2:10" ht="13" thickBot="1" x14ac:dyDescent="0.3"/>
    <row r="26" spans="2:10" ht="16" thickBot="1" x14ac:dyDescent="0.4">
      <c r="B26" s="30" t="s">
        <v>44</v>
      </c>
      <c r="C26" s="17"/>
      <c r="E26" s="33" t="s">
        <v>50</v>
      </c>
      <c r="F26" s="34"/>
    </row>
    <row r="27" spans="2:10" ht="15.5" x14ac:dyDescent="0.35">
      <c r="B27" s="18" t="s">
        <v>27</v>
      </c>
      <c r="C27" s="19" t="s">
        <v>28</v>
      </c>
      <c r="D27" s="32" t="s">
        <v>49</v>
      </c>
      <c r="E27" s="25" t="s">
        <v>46</v>
      </c>
      <c r="F27" s="27">
        <f>+C5+C6*(B28-C15)-C7*C28</f>
        <v>650</v>
      </c>
    </row>
    <row r="28" spans="2:10" ht="16" thickBot="1" x14ac:dyDescent="0.4">
      <c r="B28" s="20">
        <f>+(C23-F23)/(C24+F24)</f>
        <v>1000</v>
      </c>
      <c r="C28" s="21">
        <f>+C23-C24*B28</f>
        <v>5</v>
      </c>
      <c r="E28" s="25" t="s">
        <v>47</v>
      </c>
      <c r="F28" s="27">
        <f>+C10-C11*C28</f>
        <v>100</v>
      </c>
    </row>
    <row r="29" spans="2:10" ht="13" thickBot="1" x14ac:dyDescent="0.3">
      <c r="E29" s="26" t="s">
        <v>48</v>
      </c>
      <c r="F29" s="28">
        <f>+C19-C20*(B28-1000)</f>
        <v>250</v>
      </c>
    </row>
    <row r="30" spans="2:10" ht="13.5" thickBot="1" x14ac:dyDescent="0.35">
      <c r="B30" s="31"/>
      <c r="C30" s="31"/>
      <c r="E30" s="24" t="s">
        <v>45</v>
      </c>
      <c r="F30" s="29">
        <f>SUM(F27:F29)</f>
        <v>1000</v>
      </c>
    </row>
    <row r="31" spans="2:10" ht="13" x14ac:dyDescent="0.3">
      <c r="B31" s="6" t="s">
        <v>52</v>
      </c>
    </row>
    <row r="32" spans="2:10" x14ac:dyDescent="0.25">
      <c r="B32" t="s">
        <v>51</v>
      </c>
    </row>
  </sheetData>
  <mergeCells count="1">
    <mergeCell ref="E26:F26"/>
  </mergeCells>
  <pageMargins left="0.25" right="0.25" top="0.25" bottom="0.25" header="0" footer="0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 is targeted</vt:lpstr>
      <vt:lpstr>Ms is targeted</vt:lpstr>
      <vt:lpstr>'Ms is targeted'!Print_Area</vt:lpstr>
      <vt:lpstr>'r is targeted'!Print_Area</vt:lpstr>
    </vt:vector>
  </TitlesOfParts>
  <Company>Hanover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Academic Computing Hanover Co</dc:creator>
  <cp:lastModifiedBy>Agust Eiriksson</cp:lastModifiedBy>
  <cp:lastPrinted>2024-11-18T17:44:21Z</cp:lastPrinted>
  <dcterms:created xsi:type="dcterms:W3CDTF">2001-11-07T17:29:19Z</dcterms:created>
  <dcterms:modified xsi:type="dcterms:W3CDTF">2024-11-18T17:49:30Z</dcterms:modified>
</cp:coreProperties>
</file>